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30" windowWidth="19420" windowHeight="8960" activeTab="1"/>
  </bookViews>
  <sheets>
    <sheet name="基本資料" sheetId="1" r:id="rId1"/>
    <sheet name="檢核表" sheetId="2" r:id="rId2"/>
    <sheet name="結果與切截" sheetId="3" r:id="rId3"/>
  </sheets>
  <definedNames>
    <definedName name="edit_area">'基本資料'!$D$7,'基本資料'!$P$7,'基本資料'!$R$7,'基本資料'!$T$7,'基本資料'!$D$9,'基本資料'!$F$9,'基本資料'!$H$9,'基本資料'!$O$8,'基本資料'!$O$9,'基本資料'!$O$10,'基本資料'!$O$11,'基本資料'!$D$10,'基本資料'!$F$10,'基本資料'!$F$11,'基本資料'!$D$12,'基本資料'!$F$12,'基本資料'!$U$13,'基本資料'!$I$14,'基本資料'!$S$19,'基本資料'!$I$20,'基本資料'!$G$22,'基本資料'!$Q$22,'基本資料'!$J$27</definedName>
    <definedName name="_xlnm.Print_Area" localSheetId="0">'基本資料'!$B$2:$U$30</definedName>
    <definedName name="_xlnm.Print_Area" localSheetId="2">'結果與切截'!$B$1:$J$17</definedName>
    <definedName name="_xlnm.Print_Area" localSheetId="1">'檢核表'!$B$1:$J$84</definedName>
  </definedNames>
  <calcPr fullCalcOnLoad="1"/>
</workbook>
</file>

<file path=xl/sharedStrings.xml><?xml version="1.0" encoding="utf-8"?>
<sst xmlns="http://schemas.openxmlformats.org/spreadsheetml/2006/main" count="247" uniqueCount="212">
  <si>
    <t>自閉症兒童行為檢核表</t>
  </si>
  <si>
    <t>張正芬、王華沛、鄒國蘇編</t>
  </si>
  <si>
    <t>教育部特殊教育工作小組印</t>
  </si>
  <si>
    <t>中華民國九十年十月</t>
  </si>
  <si>
    <t>會主動說一些單字(三)</t>
  </si>
  <si>
    <t>是</t>
  </si>
  <si>
    <t>障礙程度：</t>
  </si>
  <si>
    <t>社會領域</t>
  </si>
  <si>
    <t>溝通領域</t>
  </si>
  <si>
    <t>行為領域</t>
  </si>
  <si>
    <t>會重覆玩弄自己身體的某一部位。---------------------</t>
  </si>
  <si>
    <t>會沒有目的的搖晃手、頭或其他身體部位。-------------</t>
  </si>
  <si>
    <t>對味覺的反應特別敏感（如，嚴重的偏食）。-----------</t>
  </si>
  <si>
    <t>玩的時候，玩法有變化。-----------------------------</t>
  </si>
  <si>
    <t>對自己想要的東西會用嘴巴說出來。-------------------</t>
  </si>
  <si>
    <t>上課 (在家) 時會沒有理由地隨意走動。---------------</t>
  </si>
  <si>
    <t>不看書但用手翻弄圖書或摸書且樂此不疲。-------------</t>
  </si>
  <si>
    <t>不易察覺危險狀況 (如，站在欄杆旁或馬路上)。--------</t>
  </si>
  <si>
    <t>開口說話時，只會重覆他人所說的話（仿說）。---------</t>
  </si>
  <si>
    <t>會重覆說（或背誦）一些和當時場合無關的話。---------</t>
  </si>
  <si>
    <t>在和別人說話的時候，會接續別人的話題往下說。-------</t>
  </si>
  <si>
    <t>說話時聽不懂或用錯代名詞（如，你、我、他）。-------</t>
  </si>
  <si>
    <t>行為領域</t>
  </si>
  <si>
    <t>溝通領域</t>
  </si>
  <si>
    <t>社會領域</t>
  </si>
  <si>
    <t>總是如此</t>
  </si>
  <si>
    <t>經常如此</t>
  </si>
  <si>
    <t>偶爾如此</t>
  </si>
  <si>
    <t>從不如此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</si>
  <si>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</si>
  <si>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</si>
  <si>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</si>
  <si>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</si>
  <si>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</si>
  <si>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</si>
  <si>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</si>
  <si>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</si>
  <si>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</si>
  <si>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</si>
  <si>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</si>
  <si>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</si>
  <si>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</si>
  <si>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</si>
  <si>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</si>
  <si>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</si>
  <si>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</si>
  <si>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</t>
  </si>
  <si>
    <t>3.</t>
  </si>
  <si>
    <t>小計：</t>
  </si>
  <si>
    <t>填表說明：1.請針對學生 (貴子弟)最近半年來的行為表現，在「總是如此；經常如此；
            偶爾如此；從不如此」中圈選一項，「從不如此」右側請勿填寫。
          2.務必請每一題都圈選，不要遺漏任何一題。
          3.不需核計分數。</t>
  </si>
  <si>
    <t>二、問卷內容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</si>
  <si>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</si>
  <si>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</si>
  <si>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</si>
  <si>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</si>
  <si>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</si>
  <si>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</si>
  <si>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</si>
  <si>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</si>
  <si>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</si>
  <si>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</si>
  <si>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</si>
  <si>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</si>
  <si>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</si>
  <si>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</si>
  <si>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</si>
  <si>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</si>
  <si>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</si>
  <si>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</si>
  <si>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</si>
  <si>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</si>
  <si>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</si>
  <si>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</si>
  <si>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46.</t>
  </si>
  <si>
    <t>47.</t>
  </si>
  <si>
    <t>請檢查每一題是否都已經圈選？謝謝您的填答。</t>
  </si>
  <si>
    <t>計分與總結</t>
  </si>
  <si>
    <t>計分說明：36-47題之計分，請參照問卷第一頁口語能力計分：</t>
  </si>
  <si>
    <t xml:space="preserve">          口語能力一者，各題均以該題最高分計；</t>
  </si>
  <si>
    <t xml:space="preserve">          口語能力二、三者，有「＊」題反向計分。</t>
  </si>
  <si>
    <t>總分</t>
  </si>
  <si>
    <t>得分</t>
  </si>
  <si>
    <t>達第一切截分數</t>
  </si>
  <si>
    <t>達第二切截分數</t>
  </si>
  <si>
    <t>檢核結果</t>
  </si>
  <si>
    <t>第一切截點</t>
  </si>
  <si>
    <t>第二切截點</t>
  </si>
  <si>
    <r>
      <t>自閉症兒童行為檢核表切截分數對照表</t>
    </r>
    <r>
      <rPr>
        <b/>
        <sz val="16"/>
        <color indexed="8"/>
        <rFont val="Times New Roman"/>
        <family val="1"/>
      </rPr>
      <t>—</t>
    </r>
    <r>
      <rPr>
        <b/>
        <sz val="16"/>
        <color indexed="8"/>
        <rFont val="華康仿宋體W4"/>
        <family val="3"/>
      </rPr>
      <t>中年級以上學生</t>
    </r>
  </si>
  <si>
    <t>學生姓名：</t>
  </si>
  <si>
    <t>三歲前主要照顧者為：</t>
  </si>
  <si>
    <t>出生到三歲之間，是否有明顯退步或退化的現象？</t>
  </si>
  <si>
    <t>是否接受過鑑定：</t>
  </si>
  <si>
    <t>鑑定名為：</t>
  </si>
  <si>
    <t>是否兼有其他障礙：</t>
  </si>
  <si>
    <t>父母</t>
  </si>
  <si>
    <t>祖父母等親人</t>
  </si>
  <si>
    <t>保母</t>
  </si>
  <si>
    <t>其他</t>
  </si>
  <si>
    <t>沒有</t>
  </si>
  <si>
    <t>有，現象是</t>
  </si>
  <si>
    <t>（「否」者以下各題免填）</t>
  </si>
  <si>
    <t>生年月日：</t>
  </si>
  <si>
    <t>年</t>
  </si>
  <si>
    <t>月</t>
  </si>
  <si>
    <t>日</t>
  </si>
  <si>
    <t>評量日期：</t>
  </si>
  <si>
    <t>實足年齡：</t>
  </si>
  <si>
    <t>歲</t>
  </si>
  <si>
    <t>就讀學校：</t>
  </si>
  <si>
    <t>班級型態：</t>
  </si>
  <si>
    <t>是否接受資源班服務：</t>
  </si>
  <si>
    <t>性別：</t>
  </si>
  <si>
    <t>目前口語能力：</t>
  </si>
  <si>
    <t>（填答者非家長時，以下資料請詢問家長後勾選）</t>
  </si>
  <si>
    <t>填表者：</t>
  </si>
  <si>
    <t>住址：</t>
  </si>
  <si>
    <t>電話：</t>
  </si>
  <si>
    <t>與兒童之關係：</t>
  </si>
  <si>
    <t>輕度</t>
  </si>
  <si>
    <t>中度</t>
  </si>
  <si>
    <t>重度</t>
  </si>
  <si>
    <t>極重度</t>
  </si>
  <si>
    <t>不清楚</t>
  </si>
  <si>
    <t>自閉症</t>
  </si>
  <si>
    <t>智能障礙</t>
  </si>
  <si>
    <t>發展遲緩</t>
  </si>
  <si>
    <t>疑似自閉症</t>
  </si>
  <si>
    <t>師生</t>
  </si>
  <si>
    <t>父子</t>
  </si>
  <si>
    <t>母子</t>
  </si>
  <si>
    <t>普通班</t>
  </si>
  <si>
    <t>特殊班</t>
  </si>
  <si>
    <t>特殊學校(機構)</t>
  </si>
  <si>
    <t>是，每週</t>
  </si>
  <si>
    <t>小時</t>
  </si>
  <si>
    <t>否</t>
  </si>
  <si>
    <t>完全無口語(一)</t>
  </si>
  <si>
    <t>會仿說單字(二)</t>
  </si>
  <si>
    <t>全主動說一些合宜的短句(四)</t>
  </si>
  <si>
    <t>口語能力與年齡相符合(五)</t>
  </si>
  <si>
    <t>其他</t>
  </si>
  <si>
    <t>鑑定確切的年齡：</t>
  </si>
  <si>
    <t>鑑定地點（醫院、學校等）：</t>
  </si>
  <si>
    <t>察覺孩子有異狀的年齡：</t>
  </si>
  <si>
    <t>約</t>
  </si>
  <si>
    <t xml:space="preserve">歲 </t>
  </si>
  <si>
    <t>男</t>
  </si>
  <si>
    <t>女</t>
  </si>
  <si>
    <t>沒有</t>
  </si>
  <si>
    <t>有</t>
  </si>
  <si>
    <t>(</t>
  </si>
  <si>
    <t>視覺障礙</t>
  </si>
  <si>
    <t>聽覺障礙</t>
  </si>
  <si>
    <t>智能障礙</t>
  </si>
  <si>
    <t>自閉症</t>
  </si>
  <si>
    <t>癲癇</t>
  </si>
  <si>
    <t>其他</t>
  </si>
  <si>
    <t>)</t>
  </si>
  <si>
    <t xml:space="preserve">一、 基本資料  </t>
  </si>
  <si>
    <t>以下參考計分說明</t>
  </si>
  <si>
    <t>會依照玩具（如，小車子、積木、海灘玩具等）的性質而有適當的玩法。-------------------------------------</t>
  </si>
  <si>
    <t>會拿自己的東西 (玩具) 給別的孩子玩。---------------</t>
  </si>
  <si>
    <t>喜歡自己原地打轉、繞圈圈或前後搖晃。---------------</t>
  </si>
  <si>
    <t>會突然沒有理由的哭、笑或發脾氣。-------------------</t>
  </si>
  <si>
    <t>對生活作息或室內擺設的改變有強烈反應（如，打頭、尖叫或咬人）。---------------------------------------</t>
  </si>
  <si>
    <t>對某些事物有異於常人的特殊偏好。-------------------</t>
  </si>
  <si>
    <t>拿到任何玩具或物品，會堅持用相同的方式把玩（如，堅持排一直線或旋轉等）。-----------------------------</t>
  </si>
  <si>
    <t>對小動物感興趣。-----------------------------------</t>
  </si>
  <si>
    <t>喜歡一個人獨處或自己玩。---------------------------</t>
  </si>
  <si>
    <t>會看別的孩子怎麼玩而跟著玩。-----------------------</t>
  </si>
  <si>
    <t>別的孩子找他一起玩時，他會和他們玩。---------------</t>
  </si>
  <si>
    <t>會和年齡差不多大的孩子玩在一起。-------------------</t>
  </si>
  <si>
    <t>會主動要人跟他玩。---------------------------------</t>
  </si>
  <si>
    <t>和他說話的時候，他會看著你。-----------------------</t>
  </si>
  <si>
    <t>會有眼神空洞的現象。-------------------------------</t>
  </si>
  <si>
    <t>視線會和人接觸。-----------------------------------</t>
  </si>
  <si>
    <t>對周遭的人感興趣。---------------------------------</t>
  </si>
  <si>
    <t>能瞭解他人的手勢、動作等肢體語言。-----------------</t>
  </si>
  <si>
    <t>會拿東西給老師、同學或家人看。---------------------</t>
  </si>
  <si>
    <t>老師、同學或家人生病受傷時，他會表現出關心或擔心的行為。---------------------------------------------</t>
  </si>
  <si>
    <t>看到新奇的東西時會很感興趣。-----------------------</t>
  </si>
  <si>
    <t>會重覆不斷地做出同樣的動作、發出同樣的聲音或說同樣的話。---------------------------------------------</t>
  </si>
  <si>
    <t>對聲音有特別的反應（如，對某些聲音很敏感，對某些聲音則聽而不聞）。-----------------------------------</t>
  </si>
  <si>
    <t>在視覺方面有特別的反應（如，對某些東西非常敏感，對某些東西則視而不見）。-----------------------------</t>
  </si>
  <si>
    <t>當指一樣東西或一件事情要他看或注意時，他會看（若只看指的人的手不算）。-------------------------------</t>
  </si>
  <si>
    <t>對童話故事或內容簡單的故事情節的理解有困難。-------</t>
  </si>
  <si>
    <t>有需求的時候，只會重覆特定的語句，不會變換其他的表達方式。-------------------------------------------</t>
  </si>
  <si>
    <t>分</t>
  </si>
  <si>
    <t>幼兒園</t>
  </si>
  <si>
    <t>小班</t>
  </si>
  <si>
    <t>中班</t>
  </si>
  <si>
    <t>大班</t>
  </si>
  <si>
    <t>)</t>
  </si>
  <si>
    <t>（學 前 兒 童 用）</t>
  </si>
  <si>
    <t>會對人做鬼臉。-------------------------------------</t>
  </si>
  <si>
    <t>會和同學或家人玩躲貓貓或矇眼睛的遊戲。-------------</t>
  </si>
  <si>
    <t>對某樣東西感興趣的時候，會用手指指出來要人看，並且會確認別人看的和他是否一樣。-----------------------</t>
  </si>
  <si>
    <t>會自己玩假裝性的遊戲（如，積木當車子、香蕉當電話或撕紙當麵條）。-------------------------------------</t>
  </si>
  <si>
    <t>個人的內在能力中，有某一方面特別突出的表現，例如記憶、拼圖或繪畫。-----------------------------------</t>
  </si>
  <si>
    <t>別的孩子在旁邊玩時，他會靠近看一段時間（至少持續30秒鐘以上）。---------------------------------------</t>
  </si>
  <si>
    <t>20.</t>
  </si>
  <si>
    <t>21.</t>
  </si>
  <si>
    <t>44.</t>
  </si>
  <si>
    <t>45.</t>
  </si>
  <si>
    <t>48.</t>
  </si>
  <si>
    <t>49.</t>
  </si>
  <si>
    <t>50.</t>
  </si>
  <si>
    <t>外出時，會很容易就不見人影</t>
  </si>
  <si>
    <t>會要人看他自己做好的事 (如畫好的圖、做好的拼圖或作品等）。-------------------------------------------</t>
  </si>
  <si>
    <t>想要某樣東西的時候，會拉大人的手去拿東西而不自己拿。-----------------------------------------------</t>
  </si>
  <si>
    <t>會玩一些角色扮演（如家家酒）的遊戲。---------------</t>
  </si>
  <si>
    <t>和人說話時，只說自己感興趣的事情，而不理會他人的反應。-----------------------------------------------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</si>
</sst>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華康仿宋體W4"/>
      <family val="3"/>
    </font>
    <font>
      <b/>
      <sz val="16"/>
      <color indexed="8"/>
      <name val="Times New Roman"/>
      <family val="1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sz val="16"/>
      <color indexed="8"/>
      <name val="華康仿宋體W4"/>
      <family val="3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6"/>
      <color indexed="8"/>
      <name val="新細明體"/>
      <family val="1"/>
    </font>
    <font>
      <b/>
      <sz val="30"/>
      <color indexed="8"/>
      <name val="標楷體"/>
      <family val="4"/>
    </font>
    <font>
      <sz val="30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22"/>
      <color indexed="8"/>
      <name val="標楷體"/>
      <family val="4"/>
    </font>
    <font>
      <sz val="2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b/>
      <sz val="18"/>
      <color theme="1"/>
      <name val="標楷體"/>
      <family val="4"/>
    </font>
    <font>
      <sz val="14"/>
      <color theme="1"/>
      <name val="Times New Roman"/>
      <family val="1"/>
    </font>
    <font>
      <sz val="16"/>
      <color theme="1"/>
      <name val="華康仿宋體W4"/>
      <family val="3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sz val="11"/>
      <color theme="1"/>
      <name val="標楷體"/>
      <family val="4"/>
    </font>
    <font>
      <sz val="8"/>
      <color theme="1"/>
      <name val="標楷體"/>
      <family val="4"/>
    </font>
    <font>
      <sz val="16"/>
      <color theme="1"/>
      <name val="Calibri"/>
      <family val="1"/>
    </font>
    <font>
      <b/>
      <sz val="30"/>
      <color theme="1"/>
      <name val="標楷體"/>
      <family val="4"/>
    </font>
    <font>
      <sz val="30"/>
      <color theme="1"/>
      <name val="Calibri"/>
      <family val="1"/>
    </font>
    <font>
      <sz val="22"/>
      <color theme="1"/>
      <name val="標楷體"/>
      <family val="4"/>
    </font>
    <font>
      <sz val="22"/>
      <color theme="1"/>
      <name val="Calibri"/>
      <family val="1"/>
    </font>
    <font>
      <sz val="18"/>
      <color theme="1"/>
      <name val="標楷體"/>
      <family val="4"/>
    </font>
    <font>
      <sz val="18"/>
      <color theme="1"/>
      <name val="Calibri"/>
      <family val="1"/>
    </font>
    <font>
      <b/>
      <sz val="16"/>
      <color theme="1"/>
      <name val="華康仿宋體W4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DashDot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49" fontId="60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0" fillId="33" borderId="0" xfId="0" applyNumberFormat="1" applyFont="1" applyFill="1" applyAlignment="1">
      <alignment horizontal="right" vertical="center" wrapText="1"/>
    </xf>
    <xf numFmtId="0" fontId="6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2" fillId="0" borderId="0" xfId="0" applyFont="1" applyAlignment="1">
      <alignment vertical="center" textRotation="255"/>
    </xf>
    <xf numFmtId="0" fontId="62" fillId="0" borderId="17" xfId="0" applyFont="1" applyBorder="1" applyAlignment="1">
      <alignment vertical="center" textRotation="255"/>
    </xf>
    <xf numFmtId="0" fontId="62" fillId="0" borderId="18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 textRotation="255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 textRotation="255"/>
    </xf>
    <xf numFmtId="0" fontId="62" fillId="0" borderId="11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hidden="1" locked="0"/>
    </xf>
    <xf numFmtId="0" fontId="59" fillId="0" borderId="0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59" fillId="0" borderId="3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69" fillId="0" borderId="27" xfId="0" applyFont="1" applyBorder="1" applyAlignment="1">
      <alignment horizontal="left" vertical="center"/>
    </xf>
    <xf numFmtId="0" fontId="69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vertical="center"/>
      <protection locked="0"/>
    </xf>
    <xf numFmtId="0" fontId="59" fillId="0" borderId="2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9" fillId="0" borderId="2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0" fillId="34" borderId="19" xfId="0" applyFont="1" applyFill="1" applyBorder="1" applyAlignment="1">
      <alignment horizontal="left" vertical="center"/>
    </xf>
    <xf numFmtId="0" fontId="66" fillId="0" borderId="11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31" xfId="0" applyFont="1" applyBorder="1" applyAlignment="1">
      <alignment horizontal="right" vertical="center" wrapText="1"/>
    </xf>
    <xf numFmtId="0" fontId="71" fillId="0" borderId="32" xfId="0" applyFont="1" applyBorder="1" applyAlignment="1">
      <alignment horizontal="left" vertical="center"/>
    </xf>
    <xf numFmtId="0" fontId="66" fillId="0" borderId="32" xfId="0" applyFont="1" applyBorder="1" applyAlignment="1">
      <alignment horizontal="right" vertical="center" wrapText="1"/>
    </xf>
    <xf numFmtId="0" fontId="59" fillId="0" borderId="0" xfId="0" applyFont="1" applyBorder="1" applyAlignment="1" applyProtection="1">
      <alignment vertical="center"/>
      <protection locked="0"/>
    </xf>
    <xf numFmtId="0" fontId="60" fillId="0" borderId="1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34" borderId="0" xfId="0" applyFont="1" applyFill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49" fontId="60" fillId="34" borderId="0" xfId="0" applyNumberFormat="1" applyFont="1" applyFill="1" applyAlignment="1">
      <alignment horizontal="right" vertical="center" wrapText="1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6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2" fillId="0" borderId="34" xfId="0" applyFont="1" applyBorder="1" applyAlignment="1">
      <alignment horizontal="center"/>
    </xf>
    <xf numFmtId="0" fontId="73" fillId="0" borderId="34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8" fillId="0" borderId="36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59" fillId="0" borderId="20" xfId="0" applyFont="1" applyBorder="1" applyAlignment="1" applyProtection="1">
      <alignment horizontal="left" vertical="center"/>
      <protection locked="0"/>
    </xf>
    <xf numFmtId="0" fontId="60" fillId="0" borderId="37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38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4" fillId="0" borderId="39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vertical="center"/>
    </xf>
    <xf numFmtId="0" fontId="66" fillId="0" borderId="42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71" fillId="0" borderId="21" xfId="0" applyFont="1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0000"/>
  </sheetPr>
  <dimension ref="B2:V30"/>
  <sheetViews>
    <sheetView showGridLines="0" zoomScaleSheetLayoutView="100" workbookViewId="0" topLeftCell="A4">
      <selection activeCell="P7" sqref="P7"/>
    </sheetView>
  </sheetViews>
  <sheetFormatPr defaultColWidth="8.875" defaultRowHeight="15.75"/>
  <cols>
    <col min="1" max="1" width="8.50390625" style="4" customWidth="1"/>
    <col min="2" max="2" width="5.00390625" style="54" customWidth="1"/>
    <col min="3" max="3" width="5.875" style="54" customWidth="1"/>
    <col min="4" max="7" width="3.875" style="54" customWidth="1"/>
    <col min="8" max="8" width="4.875" style="54" customWidth="1"/>
    <col min="9" max="9" width="4.50390625" style="54" customWidth="1"/>
    <col min="10" max="13" width="3.875" style="54" customWidth="1"/>
    <col min="14" max="14" width="4.50390625" style="54" customWidth="1"/>
    <col min="15" max="19" width="3.875" style="54" customWidth="1"/>
    <col min="20" max="20" width="5.00390625" style="54" customWidth="1"/>
    <col min="21" max="21" width="8.875" style="4" customWidth="1"/>
    <col min="22" max="16384" width="8.875" style="4" customWidth="1"/>
  </cols>
  <sheetData>
    <row r="1" ht="10.5" customHeight="1" thickBot="1"/>
    <row r="2" spans="2:21" s="59" customFormat="1" ht="66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ht="30" customHeight="1">
      <c r="B3" s="106" t="s">
        <v>193</v>
      </c>
      <c r="C3" s="106"/>
      <c r="D3" s="106"/>
      <c r="E3" s="106"/>
      <c r="F3" s="106"/>
      <c r="G3" s="106"/>
      <c r="H3" s="106"/>
      <c r="I3" s="10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2:21" ht="42" customHeight="1" thickBot="1">
      <c r="B4" s="107" t="s">
        <v>1</v>
      </c>
      <c r="C4" s="107"/>
      <c r="D4" s="107"/>
      <c r="E4" s="107"/>
      <c r="F4" s="107"/>
      <c r="G4" s="107"/>
      <c r="H4" s="107"/>
      <c r="I4" s="107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ht="24" customHeight="1"/>
    <row r="6" spans="2:20" ht="24" customHeight="1">
      <c r="B6" s="60" t="s">
        <v>158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2:21" ht="24" customHeight="1">
      <c r="B7" s="52" t="s">
        <v>88</v>
      </c>
      <c r="C7" s="52"/>
      <c r="D7" s="96"/>
      <c r="E7" s="97"/>
      <c r="F7" s="97"/>
      <c r="G7" s="97"/>
      <c r="H7" s="97"/>
      <c r="I7" s="52"/>
      <c r="J7" s="52"/>
      <c r="K7" s="52"/>
      <c r="L7" s="52"/>
      <c r="M7" s="52" t="s">
        <v>105</v>
      </c>
      <c r="N7" s="52"/>
      <c r="O7" s="52"/>
      <c r="P7" s="68"/>
      <c r="Q7" s="52" t="s">
        <v>102</v>
      </c>
      <c r="R7" s="68"/>
      <c r="S7" s="52" t="s">
        <v>103</v>
      </c>
      <c r="T7" s="68"/>
      <c r="U7" s="52" t="s">
        <v>104</v>
      </c>
    </row>
    <row r="8" spans="2:21" ht="24" customHeight="1">
      <c r="B8" s="52" t="s">
        <v>111</v>
      </c>
      <c r="C8" s="52"/>
      <c r="D8" s="52" t="s">
        <v>146</v>
      </c>
      <c r="E8" s="52"/>
      <c r="F8" s="52" t="s">
        <v>147</v>
      </c>
      <c r="G8" s="52"/>
      <c r="H8" s="52"/>
      <c r="I8" s="52"/>
      <c r="J8" s="52"/>
      <c r="K8" s="52"/>
      <c r="L8" s="52"/>
      <c r="M8" s="52" t="s">
        <v>114</v>
      </c>
      <c r="N8" s="52"/>
      <c r="O8" s="96"/>
      <c r="P8" s="97"/>
      <c r="Q8" s="97"/>
      <c r="R8" s="97"/>
      <c r="S8" s="97"/>
      <c r="T8" s="97"/>
      <c r="U8" s="97"/>
    </row>
    <row r="9" spans="2:21" ht="24" customHeight="1">
      <c r="B9" s="52" t="s">
        <v>101</v>
      </c>
      <c r="C9" s="52"/>
      <c r="D9" s="72"/>
      <c r="E9" s="41" t="s">
        <v>102</v>
      </c>
      <c r="F9" s="70"/>
      <c r="G9" s="41" t="s">
        <v>103</v>
      </c>
      <c r="H9" s="70"/>
      <c r="I9" s="41" t="s">
        <v>104</v>
      </c>
      <c r="J9" s="52"/>
      <c r="K9" s="52"/>
      <c r="L9" s="52"/>
      <c r="M9" s="52" t="s">
        <v>115</v>
      </c>
      <c r="N9" s="52"/>
      <c r="O9" s="96"/>
      <c r="P9" s="97"/>
      <c r="Q9" s="97"/>
      <c r="R9" s="97"/>
      <c r="S9" s="97"/>
      <c r="T9" s="97"/>
      <c r="U9" s="97"/>
    </row>
    <row r="10" spans="2:21" ht="24" customHeight="1">
      <c r="B10" s="52" t="s">
        <v>106</v>
      </c>
      <c r="C10" s="52"/>
      <c r="D10" s="69"/>
      <c r="E10" s="41" t="s">
        <v>107</v>
      </c>
      <c r="F10" s="70"/>
      <c r="G10" s="41" t="s">
        <v>103</v>
      </c>
      <c r="H10" s="41"/>
      <c r="I10" s="41"/>
      <c r="J10" s="52"/>
      <c r="K10" s="52"/>
      <c r="L10" s="52"/>
      <c r="M10" s="52"/>
      <c r="N10" s="52"/>
      <c r="O10" s="96"/>
      <c r="P10" s="97"/>
      <c r="Q10" s="97"/>
      <c r="R10" s="97"/>
      <c r="S10" s="97"/>
      <c r="T10" s="97"/>
      <c r="U10" s="97"/>
    </row>
    <row r="11" spans="2:21" ht="24" customHeight="1">
      <c r="B11" s="52" t="s">
        <v>108</v>
      </c>
      <c r="C11" s="52"/>
      <c r="D11" s="113"/>
      <c r="E11" s="98"/>
      <c r="F11" s="98"/>
      <c r="G11" s="82" t="s">
        <v>188</v>
      </c>
      <c r="H11" s="52"/>
      <c r="I11" s="52"/>
      <c r="J11" s="52"/>
      <c r="L11" s="52"/>
      <c r="M11" s="52" t="s">
        <v>116</v>
      </c>
      <c r="N11" s="52"/>
      <c r="O11" s="96"/>
      <c r="P11" s="97"/>
      <c r="Q11" s="97"/>
      <c r="R11" s="97"/>
      <c r="S11" s="97"/>
      <c r="T11" s="97"/>
      <c r="U11" s="97"/>
    </row>
    <row r="12" spans="2:20" ht="24" customHeight="1">
      <c r="B12" s="52"/>
      <c r="C12" s="52"/>
      <c r="D12" s="82"/>
      <c r="E12" s="52" t="s">
        <v>189</v>
      </c>
      <c r="F12" s="82"/>
      <c r="G12" s="52" t="s">
        <v>190</v>
      </c>
      <c r="H12" s="52"/>
      <c r="I12" s="52" t="s">
        <v>191</v>
      </c>
      <c r="J12" s="52" t="s">
        <v>192</v>
      </c>
      <c r="K12" s="52"/>
      <c r="L12" s="52"/>
      <c r="M12" s="52" t="s">
        <v>117</v>
      </c>
      <c r="N12" s="52"/>
      <c r="O12" s="52"/>
      <c r="P12" s="52"/>
      <c r="Q12" s="52"/>
      <c r="R12" s="52" t="s">
        <v>127</v>
      </c>
      <c r="S12" s="52"/>
      <c r="T12" s="52" t="s">
        <v>128</v>
      </c>
    </row>
    <row r="13" spans="2:21" ht="24" customHeight="1">
      <c r="B13" s="52" t="s">
        <v>109</v>
      </c>
      <c r="C13" s="52"/>
      <c r="D13" s="52"/>
      <c r="E13" s="52" t="s">
        <v>130</v>
      </c>
      <c r="F13" s="52"/>
      <c r="G13" s="52"/>
      <c r="H13" s="52" t="s">
        <v>131</v>
      </c>
      <c r="I13" s="52"/>
      <c r="J13" s="52"/>
      <c r="K13" s="52" t="s">
        <v>132</v>
      </c>
      <c r="L13" s="52"/>
      <c r="M13" s="52"/>
      <c r="N13" s="52"/>
      <c r="O13" s="52"/>
      <c r="P13" s="52"/>
      <c r="Q13" s="52"/>
      <c r="R13" s="52" t="s">
        <v>129</v>
      </c>
      <c r="S13" s="52"/>
      <c r="T13" s="41" t="s">
        <v>140</v>
      </c>
      <c r="U13" s="69"/>
    </row>
    <row r="14" spans="2:20" ht="24" customHeight="1">
      <c r="B14" s="52" t="s">
        <v>110</v>
      </c>
      <c r="C14" s="52"/>
      <c r="D14" s="52"/>
      <c r="E14" s="52"/>
      <c r="F14" s="52"/>
      <c r="H14" s="52" t="s">
        <v>133</v>
      </c>
      <c r="I14" s="82"/>
      <c r="J14" s="56"/>
      <c r="K14" s="52" t="s">
        <v>134</v>
      </c>
      <c r="N14" s="52" t="s">
        <v>135</v>
      </c>
      <c r="O14" s="52"/>
      <c r="P14" s="52"/>
      <c r="Q14" s="52"/>
      <c r="R14" s="52"/>
      <c r="S14" s="52"/>
      <c r="T14" s="52"/>
    </row>
    <row r="15" spans="2:20" ht="24" customHeight="1">
      <c r="B15" s="52" t="s">
        <v>112</v>
      </c>
      <c r="C15" s="52"/>
      <c r="D15" s="52"/>
      <c r="E15" s="52"/>
      <c r="F15" s="52" t="s">
        <v>136</v>
      </c>
      <c r="G15" s="52"/>
      <c r="H15" s="52"/>
      <c r="I15" s="52"/>
      <c r="J15" s="52"/>
      <c r="K15" s="52" t="s">
        <v>137</v>
      </c>
      <c r="L15" s="52"/>
      <c r="M15" s="52"/>
      <c r="N15" s="52"/>
      <c r="O15" s="52"/>
      <c r="P15" s="52"/>
      <c r="Q15" s="52" t="s">
        <v>4</v>
      </c>
      <c r="R15" s="52"/>
      <c r="S15" s="52"/>
      <c r="T15" s="52"/>
    </row>
    <row r="16" spans="2:20" ht="24" customHeight="1">
      <c r="B16" s="52"/>
      <c r="C16" s="52"/>
      <c r="D16" s="52"/>
      <c r="E16" s="52"/>
      <c r="F16" s="52" t="s">
        <v>138</v>
      </c>
      <c r="G16" s="52"/>
      <c r="H16" s="52"/>
      <c r="I16" s="52"/>
      <c r="J16" s="52"/>
      <c r="K16" s="52"/>
      <c r="L16" s="52"/>
      <c r="M16" s="52"/>
      <c r="N16" s="52"/>
      <c r="O16" s="52"/>
      <c r="P16" s="52" t="s">
        <v>139</v>
      </c>
      <c r="R16" s="52"/>
      <c r="S16" s="52"/>
      <c r="T16" s="52"/>
    </row>
    <row r="17" spans="2:21" ht="24" customHeight="1">
      <c r="B17" s="109" t="s">
        <v>113</v>
      </c>
      <c r="C17" s="110"/>
      <c r="D17" s="110"/>
      <c r="E17" s="110"/>
      <c r="F17" s="110"/>
      <c r="G17" s="110"/>
      <c r="H17" s="110"/>
      <c r="I17" s="11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11"/>
    </row>
    <row r="18" spans="2:22" ht="24" customHeight="1">
      <c r="B18" s="63" t="s">
        <v>89</v>
      </c>
      <c r="C18" s="52"/>
      <c r="D18" s="52"/>
      <c r="E18" s="52"/>
      <c r="F18" s="52"/>
      <c r="H18" s="52" t="s">
        <v>94</v>
      </c>
      <c r="I18" s="52"/>
      <c r="J18" s="52" t="s">
        <v>95</v>
      </c>
      <c r="K18" s="52"/>
      <c r="L18" s="52"/>
      <c r="M18" s="52"/>
      <c r="N18" s="52"/>
      <c r="O18" s="52" t="s">
        <v>96</v>
      </c>
      <c r="Q18" s="52"/>
      <c r="R18" s="52" t="s">
        <v>97</v>
      </c>
      <c r="T18" s="52"/>
      <c r="U18" s="53"/>
      <c r="V18" s="55"/>
    </row>
    <row r="19" spans="2:21" ht="24" customHeight="1">
      <c r="B19" s="63" t="s">
        <v>90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2" t="s">
        <v>98</v>
      </c>
      <c r="O19" s="52"/>
      <c r="P19" s="52" t="s">
        <v>99</v>
      </c>
      <c r="Q19" s="52"/>
      <c r="R19" s="52"/>
      <c r="S19" s="96"/>
      <c r="T19" s="97"/>
      <c r="U19" s="112"/>
    </row>
    <row r="20" spans="2:21" ht="24" customHeight="1">
      <c r="B20" s="63" t="s">
        <v>143</v>
      </c>
      <c r="C20" s="52"/>
      <c r="D20" s="52"/>
      <c r="E20" s="52"/>
      <c r="F20" s="52"/>
      <c r="H20" s="64" t="s">
        <v>144</v>
      </c>
      <c r="I20" s="68"/>
      <c r="J20" s="41" t="s">
        <v>145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</row>
    <row r="21" spans="2:21" ht="24" customHeight="1">
      <c r="B21" s="63" t="s">
        <v>91</v>
      </c>
      <c r="C21" s="52"/>
      <c r="D21" s="52"/>
      <c r="E21" s="52"/>
      <c r="F21" s="52"/>
      <c r="G21" s="52" t="s">
        <v>5</v>
      </c>
      <c r="H21" s="52"/>
      <c r="I21" s="52" t="s">
        <v>135</v>
      </c>
      <c r="J21" s="41" t="s">
        <v>100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2:21" ht="24" customHeight="1">
      <c r="B22" s="63" t="s">
        <v>141</v>
      </c>
      <c r="C22" s="52"/>
      <c r="D22" s="52"/>
      <c r="F22" s="64" t="s">
        <v>144</v>
      </c>
      <c r="G22" s="68"/>
      <c r="H22" s="41" t="s">
        <v>145</v>
      </c>
      <c r="I22" s="52" t="s">
        <v>142</v>
      </c>
      <c r="J22" s="52"/>
      <c r="L22" s="52"/>
      <c r="M22" s="52"/>
      <c r="N22" s="52"/>
      <c r="O22" s="52"/>
      <c r="P22" s="52"/>
      <c r="Q22" s="96"/>
      <c r="R22" s="98"/>
      <c r="S22" s="98"/>
      <c r="T22" s="98"/>
      <c r="U22" s="99"/>
    </row>
    <row r="23" spans="2:21" ht="24" customHeight="1">
      <c r="B23" s="63" t="s">
        <v>92</v>
      </c>
      <c r="C23" s="52"/>
      <c r="D23" s="52"/>
      <c r="E23" s="52" t="s">
        <v>123</v>
      </c>
      <c r="F23" s="52"/>
      <c r="G23" s="52"/>
      <c r="H23" s="52" t="s">
        <v>124</v>
      </c>
      <c r="I23" s="52"/>
      <c r="J23" s="52"/>
      <c r="K23" s="52" t="s">
        <v>125</v>
      </c>
      <c r="L23" s="52"/>
      <c r="M23" s="52"/>
      <c r="N23" s="52"/>
      <c r="O23" s="52" t="s">
        <v>126</v>
      </c>
      <c r="P23" s="52"/>
      <c r="Q23" s="52"/>
      <c r="R23" s="52"/>
      <c r="S23" s="52" t="s">
        <v>97</v>
      </c>
      <c r="T23" s="52"/>
      <c r="U23" s="53"/>
    </row>
    <row r="24" spans="2:21" ht="24" customHeight="1">
      <c r="B24" s="63" t="s">
        <v>6</v>
      </c>
      <c r="C24" s="52"/>
      <c r="D24" s="52"/>
      <c r="E24" s="41" t="s">
        <v>118</v>
      </c>
      <c r="F24" s="52"/>
      <c r="G24" s="52"/>
      <c r="H24" s="52" t="s">
        <v>119</v>
      </c>
      <c r="I24" s="52"/>
      <c r="J24" s="52"/>
      <c r="K24" s="52" t="s">
        <v>120</v>
      </c>
      <c r="L24" s="52"/>
      <c r="M24" s="52"/>
      <c r="N24" s="52"/>
      <c r="O24" s="41" t="s">
        <v>121</v>
      </c>
      <c r="P24" s="52"/>
      <c r="Q24" s="52"/>
      <c r="R24" s="52"/>
      <c r="S24" s="52" t="s">
        <v>122</v>
      </c>
      <c r="T24" s="52"/>
      <c r="U24" s="53"/>
    </row>
    <row r="25" spans="2:21" ht="24" customHeight="1">
      <c r="B25" s="63" t="s">
        <v>93</v>
      </c>
      <c r="C25" s="52"/>
      <c r="D25" s="52"/>
      <c r="E25" s="52"/>
      <c r="F25" s="52"/>
      <c r="G25" s="41" t="s">
        <v>148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2:21" ht="24" customHeight="1">
      <c r="B26" s="63"/>
      <c r="C26" s="52"/>
      <c r="D26" s="52"/>
      <c r="E26" s="52"/>
      <c r="F26" s="52"/>
      <c r="G26" s="41" t="s">
        <v>149</v>
      </c>
      <c r="H26" s="52" t="s">
        <v>150</v>
      </c>
      <c r="I26" s="62" t="s">
        <v>151</v>
      </c>
      <c r="J26" s="61"/>
      <c r="K26" s="61"/>
      <c r="L26" s="62" t="s">
        <v>152</v>
      </c>
      <c r="M26" s="61"/>
      <c r="N26" s="61"/>
      <c r="O26" s="62" t="s">
        <v>153</v>
      </c>
      <c r="P26" s="61"/>
      <c r="Q26" s="61"/>
      <c r="R26" s="62" t="s">
        <v>154</v>
      </c>
      <c r="S26" s="61"/>
      <c r="T26" s="61"/>
      <c r="U26" s="65" t="s">
        <v>155</v>
      </c>
    </row>
    <row r="27" spans="2:21" ht="21.75" customHeight="1">
      <c r="B27" s="63"/>
      <c r="C27" s="52"/>
      <c r="D27" s="52"/>
      <c r="E27" s="52"/>
      <c r="F27" s="52"/>
      <c r="G27" s="52"/>
      <c r="H27" s="52"/>
      <c r="I27" s="62" t="s">
        <v>156</v>
      </c>
      <c r="J27" s="96"/>
      <c r="K27" s="97"/>
      <c r="L27" s="97"/>
      <c r="M27" s="97"/>
      <c r="N27" s="97"/>
      <c r="O27" s="97"/>
      <c r="P27" s="61" t="s">
        <v>157</v>
      </c>
      <c r="Q27" s="61"/>
      <c r="R27" s="61"/>
      <c r="S27" s="61"/>
      <c r="T27" s="61"/>
      <c r="U27" s="66"/>
    </row>
    <row r="28" spans="2:21" ht="6" customHeight="1"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8"/>
    </row>
    <row r="29" spans="2:21" ht="19.5">
      <c r="B29" s="100" t="s">
        <v>2</v>
      </c>
      <c r="C29" s="100"/>
      <c r="D29" s="100"/>
      <c r="E29" s="100"/>
      <c r="F29" s="100"/>
      <c r="G29" s="100"/>
      <c r="H29" s="100"/>
      <c r="I29" s="100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21" ht="19.5">
      <c r="B30" s="102" t="s">
        <v>3</v>
      </c>
      <c r="C30" s="102"/>
      <c r="D30" s="102"/>
      <c r="E30" s="102"/>
      <c r="F30" s="102"/>
      <c r="G30" s="102"/>
      <c r="H30" s="102"/>
      <c r="I30" s="102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</sheetData>
  <sheetProtection password="C7FD" sheet="1" objects="1" scenarios="1" selectLockedCells="1"/>
  <mergeCells count="15">
    <mergeCell ref="S19:U19"/>
    <mergeCell ref="O8:U8"/>
    <mergeCell ref="D7:H7"/>
    <mergeCell ref="O9:U9"/>
    <mergeCell ref="D11:F11"/>
    <mergeCell ref="O10:U10"/>
    <mergeCell ref="O11:U11"/>
    <mergeCell ref="Q22:U22"/>
    <mergeCell ref="B29:U29"/>
    <mergeCell ref="B30:U30"/>
    <mergeCell ref="B2:U2"/>
    <mergeCell ref="B3:U3"/>
    <mergeCell ref="B4:U4"/>
    <mergeCell ref="J27:O27"/>
    <mergeCell ref="B17:U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theme="3" tint="-0.24997000396251678"/>
  </sheetPr>
  <dimension ref="B2:AB72"/>
  <sheetViews>
    <sheetView showGridLines="0" tabSelected="1" view="pageBreakPreview" zoomScale="84" zoomScaleNormal="88" zoomScaleSheetLayoutView="84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00390625" defaultRowHeight="15.75"/>
  <cols>
    <col min="2" max="2" width="5.50390625" style="0" customWidth="1"/>
    <col min="3" max="3" width="68.125" style="0" customWidth="1"/>
    <col min="4" max="7" width="4.375" style="0" customWidth="1"/>
    <col min="8" max="10" width="4.375" style="3" customWidth="1"/>
    <col min="11" max="11" width="3.875" style="3" customWidth="1"/>
    <col min="12" max="12" width="3.875" style="51" hidden="1" customWidth="1"/>
  </cols>
  <sheetData>
    <row r="1" ht="12.75" customHeight="1"/>
    <row r="2" spans="2:3" ht="27.75" customHeight="1">
      <c r="B2" s="34" t="s">
        <v>50</v>
      </c>
      <c r="C2" s="33"/>
    </row>
    <row r="3" spans="2:11" ht="82.5" customHeight="1">
      <c r="B3" s="114" t="s">
        <v>49</v>
      </c>
      <c r="C3" s="115"/>
      <c r="D3" s="115"/>
      <c r="E3" s="115"/>
      <c r="F3" s="115"/>
      <c r="G3" s="115"/>
      <c r="H3" s="115"/>
      <c r="I3" s="115"/>
      <c r="J3" s="116"/>
      <c r="K3" s="11"/>
    </row>
    <row r="4" spans="4:11" ht="78" customHeight="1">
      <c r="D4" s="32" t="s">
        <v>25</v>
      </c>
      <c r="E4" s="29" t="s">
        <v>26</v>
      </c>
      <c r="F4" s="29" t="s">
        <v>27</v>
      </c>
      <c r="G4" s="30" t="s">
        <v>28</v>
      </c>
      <c r="H4" s="31" t="s">
        <v>24</v>
      </c>
      <c r="I4" s="32" t="s">
        <v>23</v>
      </c>
      <c r="J4" s="32" t="s">
        <v>22</v>
      </c>
      <c r="K4" s="9"/>
    </row>
    <row r="5" spans="7:8" ht="16.5">
      <c r="G5" s="7"/>
      <c r="H5" s="10"/>
    </row>
    <row r="6" spans="2:28" ht="30" customHeight="1">
      <c r="B6" s="12" t="s">
        <v>46</v>
      </c>
      <c r="C6" s="13" t="s">
        <v>194</v>
      </c>
      <c r="D6" s="14"/>
      <c r="E6" s="14"/>
      <c r="F6" s="14"/>
      <c r="G6" s="15"/>
      <c r="H6" s="23">
        <f>IF($L6=0,"",($L6-1)*3)</f>
      </c>
      <c r="I6" s="23"/>
      <c r="J6" s="24"/>
      <c r="L6" s="51">
        <v>0</v>
      </c>
      <c r="AB6">
        <v>1</v>
      </c>
    </row>
    <row r="7" spans="2:28" ht="30" customHeight="1">
      <c r="B7" s="6" t="s">
        <v>29</v>
      </c>
      <c r="C7" s="5" t="s">
        <v>195</v>
      </c>
      <c r="D7" s="1"/>
      <c r="E7" s="1"/>
      <c r="F7" s="1"/>
      <c r="G7" s="8"/>
      <c r="H7" s="25"/>
      <c r="I7" s="85">
        <f>IF($L7=0,"",($L7-1)*2)</f>
      </c>
      <c r="J7" s="27"/>
      <c r="L7" s="51">
        <v>0</v>
      </c>
      <c r="AB7">
        <v>1</v>
      </c>
    </row>
    <row r="8" spans="2:12" ht="39.75" customHeight="1">
      <c r="B8" s="12" t="s">
        <v>47</v>
      </c>
      <c r="C8" s="13" t="s">
        <v>196</v>
      </c>
      <c r="D8" s="14"/>
      <c r="E8" s="14"/>
      <c r="F8" s="14"/>
      <c r="G8" s="15"/>
      <c r="H8" s="22"/>
      <c r="I8" s="23">
        <f>IF(L8=0,"",(L8-1))</f>
      </c>
      <c r="J8" s="24"/>
      <c r="L8" s="51">
        <v>0</v>
      </c>
    </row>
    <row r="9" spans="2:28" ht="39.75" customHeight="1">
      <c r="B9" s="6" t="s">
        <v>30</v>
      </c>
      <c r="C9" s="5" t="s">
        <v>197</v>
      </c>
      <c r="D9" s="1"/>
      <c r="E9" s="1"/>
      <c r="F9" s="1"/>
      <c r="G9" s="8"/>
      <c r="H9" s="25"/>
      <c r="I9" s="26">
        <f>IF(L9=0,"",(L9-1)*3)</f>
      </c>
      <c r="J9" s="27"/>
      <c r="L9" s="51">
        <v>0</v>
      </c>
      <c r="AB9">
        <v>0</v>
      </c>
    </row>
    <row r="10" spans="2:12" ht="39.75" customHeight="1">
      <c r="B10" s="12" t="s">
        <v>31</v>
      </c>
      <c r="C10" s="13" t="s">
        <v>160</v>
      </c>
      <c r="D10" s="14"/>
      <c r="E10" s="14"/>
      <c r="F10" s="14"/>
      <c r="G10" s="15"/>
      <c r="H10" s="22"/>
      <c r="I10" s="23">
        <f>IF(L10=0,"",(L10-1))</f>
      </c>
      <c r="J10" s="24"/>
      <c r="L10" s="51">
        <v>0</v>
      </c>
    </row>
    <row r="11" spans="2:12" ht="30" customHeight="1">
      <c r="B11" s="6" t="s">
        <v>32</v>
      </c>
      <c r="C11" s="5" t="s">
        <v>161</v>
      </c>
      <c r="D11" s="1"/>
      <c r="E11" s="1"/>
      <c r="F11" s="1"/>
      <c r="G11" s="8"/>
      <c r="H11" s="25">
        <f>IF(L11=0,"",(L11-1)*3)</f>
      </c>
      <c r="I11" s="26"/>
      <c r="J11" s="27"/>
      <c r="L11" s="51">
        <v>0</v>
      </c>
    </row>
    <row r="12" spans="2:12" ht="30" customHeight="1">
      <c r="B12" s="12" t="s">
        <v>33</v>
      </c>
      <c r="C12" s="13" t="s">
        <v>162</v>
      </c>
      <c r="D12" s="14"/>
      <c r="E12" s="14"/>
      <c r="F12" s="14"/>
      <c r="G12" s="15"/>
      <c r="H12" s="22"/>
      <c r="I12" s="23"/>
      <c r="J12" s="24">
        <f>IF(L12=0,"",(L12-4)*-1)</f>
      </c>
      <c r="L12" s="51">
        <v>0</v>
      </c>
    </row>
    <row r="13" spans="2:12" ht="30" customHeight="1">
      <c r="B13" s="6" t="s">
        <v>34</v>
      </c>
      <c r="C13" s="5" t="s">
        <v>163</v>
      </c>
      <c r="D13" s="1"/>
      <c r="E13" s="1"/>
      <c r="F13" s="1"/>
      <c r="G13" s="8"/>
      <c r="H13" s="25"/>
      <c r="I13" s="26"/>
      <c r="J13" s="40">
        <f>IF(L13=0,"",(L13-4)*-1)</f>
      </c>
      <c r="L13" s="51">
        <v>0</v>
      </c>
    </row>
    <row r="14" spans="2:12" ht="39.75" customHeight="1">
      <c r="B14" s="12" t="s">
        <v>35</v>
      </c>
      <c r="C14" s="13" t="s">
        <v>164</v>
      </c>
      <c r="D14" s="14"/>
      <c r="E14" s="14"/>
      <c r="F14" s="14"/>
      <c r="G14" s="15"/>
      <c r="H14" s="22"/>
      <c r="I14" s="23"/>
      <c r="J14" s="24">
        <f>IF(L14=0,"",(L14-4)*-1)</f>
      </c>
      <c r="L14" s="51">
        <v>0</v>
      </c>
    </row>
    <row r="15" spans="2:12" ht="30" customHeight="1">
      <c r="B15" s="6" t="s">
        <v>36</v>
      </c>
      <c r="C15" s="5" t="s">
        <v>165</v>
      </c>
      <c r="D15" s="1"/>
      <c r="E15" s="1"/>
      <c r="F15" s="1"/>
      <c r="G15" s="8"/>
      <c r="H15" s="25"/>
      <c r="I15" s="26"/>
      <c r="J15" s="27">
        <f>IF(L15=0,"",(L15-4)*-2)</f>
      </c>
      <c r="L15" s="51">
        <v>0</v>
      </c>
    </row>
    <row r="16" spans="2:12" ht="39.75" customHeight="1">
      <c r="B16" s="12" t="s">
        <v>37</v>
      </c>
      <c r="C16" s="13" t="s">
        <v>198</v>
      </c>
      <c r="D16" s="14"/>
      <c r="E16" s="14"/>
      <c r="F16" s="14"/>
      <c r="G16" s="15"/>
      <c r="H16" s="22"/>
      <c r="I16" s="23"/>
      <c r="J16" s="24">
        <f>IF(L16=0,"",(L16-4)*-2)</f>
      </c>
      <c r="L16" s="51">
        <v>0</v>
      </c>
    </row>
    <row r="17" spans="2:12" ht="39.75" customHeight="1">
      <c r="B17" s="6" t="s">
        <v>38</v>
      </c>
      <c r="C17" s="5" t="s">
        <v>166</v>
      </c>
      <c r="D17" s="1"/>
      <c r="E17" s="1"/>
      <c r="F17" s="1"/>
      <c r="G17" s="8"/>
      <c r="H17" s="28"/>
      <c r="I17" s="26"/>
      <c r="J17" s="40">
        <f>IF(L17=0,"",(L17-4)*-2)</f>
      </c>
      <c r="L17" s="51">
        <v>0</v>
      </c>
    </row>
    <row r="18" spans="2:12" ht="30" customHeight="1">
      <c r="B18" s="12" t="s">
        <v>39</v>
      </c>
      <c r="C18" s="13" t="s">
        <v>167</v>
      </c>
      <c r="D18" s="14"/>
      <c r="E18" s="14"/>
      <c r="F18" s="14"/>
      <c r="G18" s="15"/>
      <c r="H18" s="22">
        <f>IF(L18=0,"",(L18-1)*3)</f>
      </c>
      <c r="I18" s="23"/>
      <c r="J18" s="24"/>
      <c r="L18" s="51">
        <v>0</v>
      </c>
    </row>
    <row r="19" spans="2:12" ht="30" customHeight="1">
      <c r="B19" s="6" t="s">
        <v>40</v>
      </c>
      <c r="C19" s="5" t="s">
        <v>168</v>
      </c>
      <c r="D19" s="1"/>
      <c r="E19" s="1"/>
      <c r="F19" s="1"/>
      <c r="G19" s="8"/>
      <c r="H19" s="25">
        <f>IF(L19=0,"",(L19-4)*-1)</f>
      </c>
      <c r="I19" s="26"/>
      <c r="J19" s="27"/>
      <c r="L19" s="51">
        <v>0</v>
      </c>
    </row>
    <row r="20" spans="2:12" ht="39.75" customHeight="1">
      <c r="B20" s="12" t="s">
        <v>41</v>
      </c>
      <c r="C20" s="13" t="s">
        <v>199</v>
      </c>
      <c r="D20" s="14"/>
      <c r="E20" s="14"/>
      <c r="F20" s="14"/>
      <c r="G20" s="15"/>
      <c r="H20" s="22">
        <f>IF(L20=0,"",(L20-1)*2)</f>
      </c>
      <c r="I20" s="23"/>
      <c r="J20" s="24"/>
      <c r="L20" s="51">
        <v>0</v>
      </c>
    </row>
    <row r="21" spans="2:12" ht="30" customHeight="1">
      <c r="B21" s="6" t="s">
        <v>42</v>
      </c>
      <c r="C21" s="5" t="s">
        <v>169</v>
      </c>
      <c r="D21" s="1"/>
      <c r="E21" s="1"/>
      <c r="F21" s="1"/>
      <c r="G21" s="8"/>
      <c r="H21" s="28">
        <f>IF(L21=0,"",(L21-1)*2)</f>
      </c>
      <c r="I21" s="26"/>
      <c r="J21" s="27"/>
      <c r="L21" s="51">
        <v>0</v>
      </c>
    </row>
    <row r="22" spans="2:12" ht="30" customHeight="1">
      <c r="B22" s="12" t="s">
        <v>43</v>
      </c>
      <c r="C22" s="13" t="s">
        <v>170</v>
      </c>
      <c r="D22" s="14"/>
      <c r="E22" s="14"/>
      <c r="F22" s="14"/>
      <c r="G22" s="15"/>
      <c r="H22" s="22">
        <f>IF(L22=0,"",(L22-1)*2)</f>
      </c>
      <c r="I22" s="23"/>
      <c r="J22" s="24"/>
      <c r="L22" s="51">
        <v>0</v>
      </c>
    </row>
    <row r="23" spans="2:12" ht="30" customHeight="1">
      <c r="B23" s="6" t="s">
        <v>44</v>
      </c>
      <c r="C23" s="5" t="s">
        <v>171</v>
      </c>
      <c r="D23" s="1"/>
      <c r="E23" s="1"/>
      <c r="F23" s="1"/>
      <c r="G23" s="8"/>
      <c r="H23" s="28">
        <f>IF(L23=0,"",(L23-1)*3)</f>
      </c>
      <c r="I23" s="26"/>
      <c r="J23" s="27"/>
      <c r="L23" s="51">
        <v>0</v>
      </c>
    </row>
    <row r="24" spans="2:12" ht="30" customHeight="1">
      <c r="B24" s="12" t="s">
        <v>45</v>
      </c>
      <c r="C24" s="13" t="s">
        <v>172</v>
      </c>
      <c r="D24" s="14"/>
      <c r="E24" s="14"/>
      <c r="F24" s="14"/>
      <c r="G24" s="15"/>
      <c r="H24" s="22">
        <f>IF(L24=0,"",(L24-1))</f>
      </c>
      <c r="I24" s="23"/>
      <c r="J24" s="24"/>
      <c r="L24" s="51">
        <v>0</v>
      </c>
    </row>
    <row r="25" spans="8:10" ht="19.5" customHeight="1">
      <c r="H25" s="21"/>
      <c r="I25" s="21"/>
      <c r="J25" s="21"/>
    </row>
    <row r="26" spans="2:10" ht="19.5">
      <c r="B26" s="16"/>
      <c r="C26" s="16"/>
      <c r="D26" s="16"/>
      <c r="E26" s="17"/>
      <c r="F26" s="18" t="s">
        <v>48</v>
      </c>
      <c r="G26" s="19"/>
      <c r="H26" s="20">
        <f>IF(H6="","",SUM(H6:H24))</f>
      </c>
      <c r="I26" s="20">
        <f>IF(I7="","",SUM(I6:I24))</f>
      </c>
      <c r="J26" s="20">
        <f>IF(J12="","",SUM(J6:J24))</f>
      </c>
    </row>
    <row r="27" spans="7:8" ht="30" customHeight="1">
      <c r="G27" s="37"/>
      <c r="H27" s="38"/>
    </row>
    <row r="28" spans="4:10" ht="82.5">
      <c r="D28" s="29" t="s">
        <v>25</v>
      </c>
      <c r="E28" s="29" t="s">
        <v>26</v>
      </c>
      <c r="F28" s="29" t="s">
        <v>27</v>
      </c>
      <c r="G28" s="35" t="s">
        <v>28</v>
      </c>
      <c r="H28" s="36" t="s">
        <v>24</v>
      </c>
      <c r="I28" s="32" t="s">
        <v>23</v>
      </c>
      <c r="J28" s="32" t="s">
        <v>22</v>
      </c>
    </row>
    <row r="29" spans="7:8" ht="16.5">
      <c r="G29" s="7"/>
      <c r="H29" s="10"/>
    </row>
    <row r="30" spans="2:12" ht="30" customHeight="1">
      <c r="B30" s="6" t="s">
        <v>200</v>
      </c>
      <c r="C30" s="5" t="s">
        <v>173</v>
      </c>
      <c r="D30" s="1"/>
      <c r="E30" s="1"/>
      <c r="F30" s="1"/>
      <c r="G30" s="8"/>
      <c r="H30" s="26">
        <f>IF(L30=0,"",(L30-1))</f>
      </c>
      <c r="I30" s="26"/>
      <c r="J30" s="27"/>
      <c r="L30" s="51">
        <v>0</v>
      </c>
    </row>
    <row r="31" spans="2:12" ht="30" customHeight="1">
      <c r="B31" s="12" t="s">
        <v>201</v>
      </c>
      <c r="C31" s="13" t="s">
        <v>174</v>
      </c>
      <c r="D31" s="14"/>
      <c r="E31" s="14"/>
      <c r="F31" s="14"/>
      <c r="G31" s="15"/>
      <c r="H31" s="23">
        <f>IF(L31=0,"",(L31-4)*-1)</f>
      </c>
      <c r="I31" s="23"/>
      <c r="J31" s="24"/>
      <c r="L31" s="51">
        <v>0</v>
      </c>
    </row>
    <row r="32" spans="2:12" ht="30" customHeight="1">
      <c r="B32" s="6" t="s">
        <v>51</v>
      </c>
      <c r="C32" s="5" t="s">
        <v>175</v>
      </c>
      <c r="D32" s="1"/>
      <c r="E32" s="1"/>
      <c r="F32" s="1"/>
      <c r="G32" s="8"/>
      <c r="H32" s="25">
        <f>IF(L32=0,"",(L32-1))</f>
      </c>
      <c r="I32" s="26"/>
      <c r="J32" s="27"/>
      <c r="L32" s="51">
        <v>0</v>
      </c>
    </row>
    <row r="33" spans="2:12" ht="30" customHeight="1">
      <c r="B33" s="12" t="s">
        <v>52</v>
      </c>
      <c r="C33" s="13" t="s">
        <v>176</v>
      </c>
      <c r="D33" s="14"/>
      <c r="E33" s="14"/>
      <c r="F33" s="14"/>
      <c r="G33" s="15"/>
      <c r="H33" s="22">
        <f>IF(L33=0,"",(L33-1))</f>
      </c>
      <c r="I33" s="23"/>
      <c r="J33" s="24"/>
      <c r="L33" s="51">
        <v>0</v>
      </c>
    </row>
    <row r="34" spans="2:12" ht="30" customHeight="1">
      <c r="B34" s="6" t="s">
        <v>53</v>
      </c>
      <c r="C34" s="5" t="s">
        <v>177</v>
      </c>
      <c r="D34" s="1"/>
      <c r="E34" s="1"/>
      <c r="F34" s="1"/>
      <c r="G34" s="8"/>
      <c r="H34" s="25"/>
      <c r="I34" s="26">
        <f>IF(L34=0,"",(L34-1))</f>
      </c>
      <c r="J34" s="27"/>
      <c r="L34" s="51">
        <v>0</v>
      </c>
    </row>
    <row r="35" spans="2:12" ht="30" customHeight="1">
      <c r="B35" s="12" t="s">
        <v>54</v>
      </c>
      <c r="C35" s="13" t="s">
        <v>178</v>
      </c>
      <c r="D35" s="14"/>
      <c r="E35" s="14"/>
      <c r="F35" s="14"/>
      <c r="G35" s="15"/>
      <c r="H35" s="22">
        <f>IF(L35=0,"",(L35-1)*3)</f>
      </c>
      <c r="I35" s="23"/>
      <c r="J35" s="24"/>
      <c r="L35" s="51">
        <v>0</v>
      </c>
    </row>
    <row r="36" spans="2:12" ht="30" customHeight="1">
      <c r="B36" s="6" t="s">
        <v>55</v>
      </c>
      <c r="C36" s="5" t="s">
        <v>207</v>
      </c>
      <c r="D36" s="1"/>
      <c r="E36" s="1"/>
      <c r="F36" s="1"/>
      <c r="G36" s="8"/>
      <c r="H36" s="25">
        <f>IF(L36=0,"",(L36-4)*-1)</f>
      </c>
      <c r="I36" s="26"/>
      <c r="J36" s="27"/>
      <c r="L36" s="51">
        <v>0</v>
      </c>
    </row>
    <row r="37" spans="2:16" ht="39.75" customHeight="1">
      <c r="B37" s="12" t="s">
        <v>56</v>
      </c>
      <c r="C37" s="13" t="s">
        <v>179</v>
      </c>
      <c r="D37" s="14"/>
      <c r="E37" s="14"/>
      <c r="F37" s="14"/>
      <c r="G37" s="15"/>
      <c r="H37" s="22">
        <f>IF(L37=0,"",(L37-1)*3)</f>
      </c>
      <c r="I37" s="23"/>
      <c r="J37" s="24"/>
      <c r="L37" s="51">
        <v>0</v>
      </c>
      <c r="P37" s="95"/>
    </row>
    <row r="38" spans="2:12" ht="39.75" customHeight="1">
      <c r="B38" s="6" t="s">
        <v>57</v>
      </c>
      <c r="C38" s="5" t="s">
        <v>208</v>
      </c>
      <c r="D38" s="1"/>
      <c r="E38" s="1"/>
      <c r="F38" s="1"/>
      <c r="G38" s="8"/>
      <c r="H38" s="28">
        <f>IF(L38=0,"",(L38-1)*3)</f>
      </c>
      <c r="I38" s="39"/>
      <c r="J38" s="40"/>
      <c r="L38" s="51">
        <v>0</v>
      </c>
    </row>
    <row r="39" spans="2:12" ht="30" customHeight="1">
      <c r="B39" s="12" t="s">
        <v>58</v>
      </c>
      <c r="C39" s="13" t="s">
        <v>180</v>
      </c>
      <c r="D39" s="14"/>
      <c r="E39" s="14"/>
      <c r="F39" s="14"/>
      <c r="G39" s="15"/>
      <c r="H39" s="22"/>
      <c r="I39" s="23"/>
      <c r="J39" s="24">
        <f>IF(L39=0,"",(L39-1))</f>
      </c>
      <c r="L39" s="51">
        <v>0</v>
      </c>
    </row>
    <row r="40" spans="2:12" ht="39.75" customHeight="1">
      <c r="B40" s="6" t="s">
        <v>59</v>
      </c>
      <c r="C40" s="5" t="s">
        <v>181</v>
      </c>
      <c r="D40" s="1"/>
      <c r="E40" s="1"/>
      <c r="F40" s="1"/>
      <c r="G40" s="8"/>
      <c r="H40" s="28"/>
      <c r="I40" s="26"/>
      <c r="J40" s="40">
        <f>IF(L40=0,"",(L40-4)*-3)</f>
      </c>
      <c r="L40" s="51">
        <v>0</v>
      </c>
    </row>
    <row r="41" spans="2:12" ht="39.75" customHeight="1">
      <c r="B41" s="12" t="s">
        <v>60</v>
      </c>
      <c r="C41" s="13" t="s">
        <v>182</v>
      </c>
      <c r="D41" s="14"/>
      <c r="E41" s="14"/>
      <c r="F41" s="14"/>
      <c r="G41" s="15"/>
      <c r="H41" s="22"/>
      <c r="I41" s="23"/>
      <c r="J41" s="24">
        <f>IF(L41=0,"",(L41-4)*-1)</f>
      </c>
      <c r="L41" s="51">
        <v>0</v>
      </c>
    </row>
    <row r="42" spans="2:12" ht="39.75" customHeight="1">
      <c r="B42" s="6" t="s">
        <v>61</v>
      </c>
      <c r="C42" s="5" t="s">
        <v>183</v>
      </c>
      <c r="D42" s="1"/>
      <c r="E42" s="1"/>
      <c r="F42" s="1"/>
      <c r="G42" s="8"/>
      <c r="H42" s="25"/>
      <c r="I42" s="26"/>
      <c r="J42" s="40">
        <f>IF(L42=0,"",(L42-4)*-1)</f>
      </c>
      <c r="L42" s="51">
        <v>0</v>
      </c>
    </row>
    <row r="43" spans="2:12" ht="30" customHeight="1">
      <c r="B43" s="12" t="s">
        <v>62</v>
      </c>
      <c r="C43" s="13" t="s">
        <v>10</v>
      </c>
      <c r="D43" s="14"/>
      <c r="E43" s="14"/>
      <c r="F43" s="14"/>
      <c r="G43" s="15"/>
      <c r="H43" s="22"/>
      <c r="I43" s="23"/>
      <c r="J43" s="24">
        <f>IF(L43=0,"",(L43-4)*-1)</f>
      </c>
      <c r="L43" s="51">
        <v>0</v>
      </c>
    </row>
    <row r="44" spans="2:12" ht="30" customHeight="1">
      <c r="B44" s="6" t="s">
        <v>63</v>
      </c>
      <c r="C44" s="5" t="s">
        <v>11</v>
      </c>
      <c r="D44" s="1"/>
      <c r="E44" s="1"/>
      <c r="F44" s="1"/>
      <c r="G44" s="8"/>
      <c r="H44" s="42"/>
      <c r="I44" s="43"/>
      <c r="J44" s="40">
        <f>IF(L44=0,"",(L44-4)*-1)</f>
      </c>
      <c r="L44" s="51">
        <v>0</v>
      </c>
    </row>
    <row r="45" spans="2:12" ht="30" customHeight="1">
      <c r="B45" s="12" t="s">
        <v>64</v>
      </c>
      <c r="C45" s="13" t="s">
        <v>12</v>
      </c>
      <c r="D45" s="14"/>
      <c r="E45" s="14"/>
      <c r="F45" s="14"/>
      <c r="G45" s="15"/>
      <c r="H45" s="22"/>
      <c r="I45" s="23"/>
      <c r="J45" s="24">
        <f>IF(L45=0,"",(L45-4)*-1)</f>
      </c>
      <c r="L45" s="51">
        <v>0</v>
      </c>
    </row>
    <row r="46" spans="2:12" ht="30" customHeight="1">
      <c r="B46" s="6" t="s">
        <v>65</v>
      </c>
      <c r="C46" s="5" t="s">
        <v>13</v>
      </c>
      <c r="D46" s="1"/>
      <c r="E46" s="1"/>
      <c r="F46" s="1"/>
      <c r="G46" s="8"/>
      <c r="H46" s="28"/>
      <c r="I46" s="26"/>
      <c r="J46" s="40">
        <f>IF(L46=0,"",(L46-1)*3)</f>
      </c>
      <c r="L46" s="51">
        <v>0</v>
      </c>
    </row>
    <row r="47" spans="2:12" ht="39.75" customHeight="1">
      <c r="B47" s="12" t="s">
        <v>66</v>
      </c>
      <c r="C47" s="13" t="s">
        <v>209</v>
      </c>
      <c r="D47" s="14"/>
      <c r="E47" s="14"/>
      <c r="F47" s="14"/>
      <c r="G47" s="15"/>
      <c r="H47" s="22"/>
      <c r="I47" s="23"/>
      <c r="J47" s="24">
        <f>IF(L47=0,"",(L47-4)*-2)</f>
      </c>
      <c r="L47" s="51">
        <v>0</v>
      </c>
    </row>
    <row r="48" spans="2:12" ht="30" customHeight="1">
      <c r="B48" s="6" t="s">
        <v>67</v>
      </c>
      <c r="C48" s="5" t="s">
        <v>210</v>
      </c>
      <c r="D48" s="1"/>
      <c r="E48" s="1"/>
      <c r="F48" s="1"/>
      <c r="G48" s="8"/>
      <c r="H48" s="83"/>
      <c r="I48" s="39">
        <f>IF(L48=0,"",(L48-1)*3)</f>
      </c>
      <c r="J48" s="84"/>
      <c r="L48" s="51">
        <v>0</v>
      </c>
    </row>
    <row r="49" spans="2:12" ht="39.75" customHeight="1">
      <c r="B49" s="12" t="s">
        <v>68</v>
      </c>
      <c r="C49" s="13" t="s">
        <v>184</v>
      </c>
      <c r="D49" s="71"/>
      <c r="E49" s="71"/>
      <c r="F49" s="71"/>
      <c r="G49" s="11"/>
      <c r="H49" s="22"/>
      <c r="I49" s="23">
        <f>IF(L49=0,"",(L49-1))</f>
      </c>
      <c r="J49" s="90"/>
      <c r="K49" s="73"/>
      <c r="L49" s="51">
        <v>0</v>
      </c>
    </row>
    <row r="50" spans="2:12" ht="30" customHeight="1">
      <c r="B50" s="6" t="s">
        <v>69</v>
      </c>
      <c r="C50" s="5" t="s">
        <v>14</v>
      </c>
      <c r="D50" s="71"/>
      <c r="E50" s="71"/>
      <c r="F50" s="71"/>
      <c r="G50" s="11"/>
      <c r="H50" s="25"/>
      <c r="I50" s="39">
        <f>IF(L50=0,"",(L50-1))</f>
      </c>
      <c r="J50" s="86"/>
      <c r="K50" s="73"/>
      <c r="L50" s="51">
        <v>0</v>
      </c>
    </row>
    <row r="51" spans="2:12" ht="30" customHeight="1">
      <c r="B51" s="12" t="s">
        <v>70</v>
      </c>
      <c r="C51" s="13" t="s">
        <v>15</v>
      </c>
      <c r="D51" s="71"/>
      <c r="E51" s="71"/>
      <c r="F51" s="71"/>
      <c r="G51" s="11"/>
      <c r="H51" s="22"/>
      <c r="I51" s="23"/>
      <c r="J51" s="90">
        <f>IF(L51=0,"",(L51-4)*-1)</f>
      </c>
      <c r="K51" s="73"/>
      <c r="L51" s="51">
        <v>0</v>
      </c>
    </row>
    <row r="52" spans="2:12" ht="30" customHeight="1">
      <c r="B52" s="6" t="s">
        <v>71</v>
      </c>
      <c r="C52" s="5" t="s">
        <v>16</v>
      </c>
      <c r="D52" s="71"/>
      <c r="E52" s="71"/>
      <c r="F52" s="71"/>
      <c r="G52" s="11"/>
      <c r="H52" s="25"/>
      <c r="I52" s="85"/>
      <c r="J52" s="88">
        <f>IF(L52=0,"",(L52-4)*-1)</f>
      </c>
      <c r="K52" s="73"/>
      <c r="L52" s="51">
        <v>0</v>
      </c>
    </row>
    <row r="53" spans="2:12" ht="30" customHeight="1">
      <c r="B53" s="12" t="s">
        <v>72</v>
      </c>
      <c r="C53" s="13" t="s">
        <v>17</v>
      </c>
      <c r="D53" s="71"/>
      <c r="E53" s="71"/>
      <c r="F53" s="71"/>
      <c r="G53" s="11"/>
      <c r="H53" s="22"/>
      <c r="I53" s="91"/>
      <c r="J53" s="90">
        <f>IF(L53=0,"",(L53-4)*-1)</f>
      </c>
      <c r="K53" s="73"/>
      <c r="L53" s="51">
        <v>0</v>
      </c>
    </row>
    <row r="54" spans="8:10" ht="19.5">
      <c r="H54" s="21"/>
      <c r="I54" s="21"/>
      <c r="J54" s="21"/>
    </row>
    <row r="55" spans="2:10" ht="19.5">
      <c r="B55" s="16"/>
      <c r="C55" s="16"/>
      <c r="D55" s="16"/>
      <c r="E55" s="17"/>
      <c r="F55" s="18" t="s">
        <v>48</v>
      </c>
      <c r="G55" s="19"/>
      <c r="H55" s="20">
        <f>IF(H30="","",SUM(H30:H53))</f>
      </c>
      <c r="I55" s="20">
        <f>IF(I34="","",SUM(I30:I53))</f>
      </c>
      <c r="J55" s="20">
        <f>IF(J39="","",SUM(J30:J53))</f>
      </c>
    </row>
    <row r="56" spans="7:8" ht="30" customHeight="1">
      <c r="G56" s="37"/>
      <c r="H56" s="38"/>
    </row>
    <row r="57" spans="4:10" ht="82.5">
      <c r="D57" s="29" t="s">
        <v>25</v>
      </c>
      <c r="E57" s="29" t="s">
        <v>26</v>
      </c>
      <c r="F57" s="29" t="s">
        <v>27</v>
      </c>
      <c r="G57" s="35" t="s">
        <v>28</v>
      </c>
      <c r="H57" s="36" t="s">
        <v>24</v>
      </c>
      <c r="I57" s="32" t="s">
        <v>23</v>
      </c>
      <c r="J57" s="32" t="s">
        <v>22</v>
      </c>
    </row>
    <row r="58" spans="4:11" ht="16.5">
      <c r="D58" s="29"/>
      <c r="E58" s="29"/>
      <c r="F58" s="29"/>
      <c r="G58" s="35"/>
      <c r="H58" s="36"/>
      <c r="I58" s="32"/>
      <c r="J58" s="32"/>
      <c r="K58" s="67"/>
    </row>
    <row r="59" spans="2:12" ht="30" customHeight="1">
      <c r="B59" s="12" t="s">
        <v>202</v>
      </c>
      <c r="C59" s="13" t="s">
        <v>185</v>
      </c>
      <c r="D59" s="14"/>
      <c r="E59" s="14"/>
      <c r="F59" s="14"/>
      <c r="G59" s="15"/>
      <c r="H59" s="22"/>
      <c r="I59" s="23">
        <f>IF(L59=0,"",(L59-4)*-3)</f>
      </c>
      <c r="J59" s="24"/>
      <c r="L59" s="51">
        <v>0</v>
      </c>
    </row>
    <row r="60" spans="2:11" ht="25.5" customHeight="1">
      <c r="B60" s="92"/>
      <c r="C60" s="87"/>
      <c r="D60" s="93"/>
      <c r="E60" s="93"/>
      <c r="F60" s="93"/>
      <c r="G60" s="94"/>
      <c r="H60" s="74" t="s">
        <v>159</v>
      </c>
      <c r="I60" s="89"/>
      <c r="J60" s="88"/>
      <c r="K60" s="73"/>
    </row>
    <row r="61" spans="2:12" ht="30" customHeight="1">
      <c r="B61" s="6" t="s">
        <v>203</v>
      </c>
      <c r="C61" s="5" t="s">
        <v>18</v>
      </c>
      <c r="D61" s="1"/>
      <c r="E61" s="1"/>
      <c r="F61" s="1"/>
      <c r="G61" s="8"/>
      <c r="H61" s="25"/>
      <c r="I61" s="26">
        <f>IF(L61=0,"",(L61-4)*-3)</f>
      </c>
      <c r="J61" s="27"/>
      <c r="L61" s="51">
        <v>0</v>
      </c>
    </row>
    <row r="62" spans="2:12" ht="30" customHeight="1">
      <c r="B62" s="12" t="s">
        <v>73</v>
      </c>
      <c r="C62" s="13" t="s">
        <v>19</v>
      </c>
      <c r="D62" s="14"/>
      <c r="E62" s="14"/>
      <c r="F62" s="14"/>
      <c r="G62" s="15"/>
      <c r="H62" s="22"/>
      <c r="I62" s="23">
        <f>IF(L62=0,"",(L62-4)*-3)</f>
      </c>
      <c r="J62" s="24"/>
      <c r="L62" s="51">
        <v>0</v>
      </c>
    </row>
    <row r="63" spans="2:12" ht="30" customHeight="1">
      <c r="B63" s="6" t="s">
        <v>74</v>
      </c>
      <c r="C63" s="5" t="s">
        <v>20</v>
      </c>
      <c r="D63" s="1"/>
      <c r="E63" s="1"/>
      <c r="F63" s="1"/>
      <c r="G63" s="8"/>
      <c r="H63" s="25"/>
      <c r="I63" s="26">
        <f>IF(L63=0,"",(L63-1)*3)</f>
      </c>
      <c r="J63" s="27"/>
      <c r="L63" s="51">
        <v>0</v>
      </c>
    </row>
    <row r="64" spans="2:12" ht="39.75" customHeight="1">
      <c r="B64" s="12" t="s">
        <v>204</v>
      </c>
      <c r="C64" s="13" t="s">
        <v>186</v>
      </c>
      <c r="D64" s="14"/>
      <c r="E64" s="14"/>
      <c r="F64" s="14"/>
      <c r="G64" s="15"/>
      <c r="H64" s="22"/>
      <c r="I64" s="23">
        <f>IF(L64=0,"",(L64-4)*-2)</f>
      </c>
      <c r="J64" s="24"/>
      <c r="L64" s="51">
        <v>0</v>
      </c>
    </row>
    <row r="65" spans="2:12" ht="30" customHeight="1">
      <c r="B65" s="6" t="s">
        <v>205</v>
      </c>
      <c r="C65" s="5" t="s">
        <v>21</v>
      </c>
      <c r="D65" s="1"/>
      <c r="E65" s="1"/>
      <c r="F65" s="1"/>
      <c r="G65" s="8"/>
      <c r="H65" s="25"/>
      <c r="I65" s="26">
        <f>IF(L65=0,"",(L65-4)*-2)</f>
      </c>
      <c r="J65" s="27"/>
      <c r="L65" s="51">
        <v>0</v>
      </c>
    </row>
    <row r="66" spans="2:12" ht="39.75" customHeight="1">
      <c r="B66" s="12" t="s">
        <v>206</v>
      </c>
      <c r="C66" s="13" t="s">
        <v>211</v>
      </c>
      <c r="D66" s="14"/>
      <c r="E66" s="14"/>
      <c r="F66" s="14"/>
      <c r="G66" s="15"/>
      <c r="H66" s="22"/>
      <c r="I66" s="23">
        <f>IF(L66=0,"",(L66-4)*-3)</f>
      </c>
      <c r="J66" s="24"/>
      <c r="L66" s="51">
        <v>0</v>
      </c>
    </row>
    <row r="67" spans="8:10" ht="16.5">
      <c r="H67" s="67"/>
      <c r="I67" s="67"/>
      <c r="J67" s="67"/>
    </row>
    <row r="68" spans="2:10" ht="19.5">
      <c r="B68" s="16"/>
      <c r="C68" s="16"/>
      <c r="D68" s="16"/>
      <c r="E68" s="17"/>
      <c r="F68" s="18" t="s">
        <v>48</v>
      </c>
      <c r="G68" s="19"/>
      <c r="H68" s="20">
        <f>IF(I68="","",IF(SUM(H59:H66)=0,0,SUM(H59:H66)))</f>
      </c>
      <c r="I68" s="20">
        <f>IF(I59="","",SUM(I59:I66))</f>
      </c>
      <c r="J68" s="20">
        <f>IF(I68="","",IF(SUM(J59:J66)=0,0,SUM(J59:J66)))</f>
      </c>
    </row>
    <row r="70" spans="2:10" ht="24.75">
      <c r="B70" s="117"/>
      <c r="C70" s="118"/>
      <c r="D70" s="118"/>
      <c r="E70" s="118"/>
      <c r="F70" s="118"/>
      <c r="G70" s="118"/>
      <c r="H70" s="118"/>
      <c r="I70" s="118"/>
      <c r="J70" s="118"/>
    </row>
    <row r="71" ht="30" customHeight="1"/>
    <row r="72" spans="2:10" ht="30" customHeight="1">
      <c r="B72" s="117" t="s">
        <v>75</v>
      </c>
      <c r="C72" s="118"/>
      <c r="D72" s="118"/>
      <c r="E72" s="118"/>
      <c r="F72" s="118"/>
      <c r="G72" s="118"/>
      <c r="H72" s="118"/>
      <c r="I72" s="118"/>
      <c r="J72" s="118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sheetProtection password="C7FD" sheet="1" objects="1" scenarios="1" selectLockedCells="1"/>
  <mergeCells count="3">
    <mergeCell ref="B3:J3"/>
    <mergeCell ref="B70:J70"/>
    <mergeCell ref="B72:J7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3" r:id="rId2"/>
  <rowBreaks count="2" manualBreakCount="2">
    <brk id="26" min="1" max="9" man="1"/>
    <brk id="55" min="1" max="9" man="1"/>
  </rowBreaks>
  <ignoredErrors>
    <ignoredError sqref="I9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tabColor theme="6" tint="-0.4999699890613556"/>
  </sheetPr>
  <dimension ref="B2:K17"/>
  <sheetViews>
    <sheetView showGridLines="0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5.75"/>
  <cols>
    <col min="2" max="2" width="19.625" style="0" customWidth="1"/>
  </cols>
  <sheetData>
    <row r="2" ht="24" customHeight="1">
      <c r="B2" s="2" t="s">
        <v>76</v>
      </c>
    </row>
    <row r="3" spans="2:11" ht="24" customHeight="1">
      <c r="B3" s="133" t="s">
        <v>77</v>
      </c>
      <c r="C3" s="134"/>
      <c r="D3" s="134"/>
      <c r="E3" s="134"/>
      <c r="F3" s="134"/>
      <c r="G3" s="134"/>
      <c r="H3" s="134"/>
      <c r="I3" s="134"/>
      <c r="J3" s="134"/>
      <c r="K3" s="1"/>
    </row>
    <row r="4" spans="2:11" ht="24" customHeight="1">
      <c r="B4" s="133" t="s">
        <v>78</v>
      </c>
      <c r="C4" s="134"/>
      <c r="D4" s="134"/>
      <c r="E4" s="134"/>
      <c r="F4" s="134"/>
      <c r="G4" s="134"/>
      <c r="H4" s="134"/>
      <c r="I4" s="134"/>
      <c r="J4" s="134"/>
      <c r="K4" s="1"/>
    </row>
    <row r="5" spans="2:11" ht="24" customHeight="1" thickBot="1">
      <c r="B5" s="135" t="s">
        <v>79</v>
      </c>
      <c r="C5" s="134"/>
      <c r="D5" s="134"/>
      <c r="E5" s="134"/>
      <c r="F5" s="134"/>
      <c r="G5" s="134"/>
      <c r="H5" s="134"/>
      <c r="I5" s="134"/>
      <c r="J5" s="134"/>
      <c r="K5" s="1"/>
    </row>
    <row r="6" spans="2:10" ht="28.5" customHeight="1">
      <c r="B6" s="44"/>
      <c r="C6" s="131" t="s">
        <v>80</v>
      </c>
      <c r="D6" s="132"/>
      <c r="E6" s="131" t="s">
        <v>7</v>
      </c>
      <c r="F6" s="132"/>
      <c r="G6" s="131" t="s">
        <v>8</v>
      </c>
      <c r="H6" s="132"/>
      <c r="I6" s="131" t="s">
        <v>9</v>
      </c>
      <c r="J6" s="132"/>
    </row>
    <row r="7" spans="2:10" ht="30" customHeight="1">
      <c r="B7" s="45" t="s">
        <v>81</v>
      </c>
      <c r="C7" s="121">
        <f>IF(SUM(E7:J7)=0,"",SUM(E7:J7))</f>
      </c>
      <c r="D7" s="122"/>
      <c r="E7" s="121">
        <f>IF('檢核表'!H26="","",'檢核表'!H26+'檢核表'!H55+'檢核表'!H68)</f>
      </c>
      <c r="F7" s="122"/>
      <c r="G7" s="121">
        <f>IF('檢核表'!I26="","",'檢核表'!I26+'檢核表'!I55+'檢核表'!I68)</f>
      </c>
      <c r="H7" s="122"/>
      <c r="I7" s="121">
        <f>IF('檢核表'!J26="","",'檢核表'!J26+'檢核表'!J55+'檢核表'!J68)</f>
      </c>
      <c r="J7" s="122"/>
    </row>
    <row r="8" spans="2:10" ht="33.75" customHeight="1">
      <c r="B8" s="50" t="s">
        <v>82</v>
      </c>
      <c r="C8" s="119">
        <f>IF($C$7="","",IF($C$7&gt;=C16,"是","否"))</f>
      </c>
      <c r="D8" s="120"/>
      <c r="E8" s="119">
        <f>IF(E7="","",IF($E$7&gt;=E16,"是","否"))</f>
      </c>
      <c r="F8" s="120"/>
      <c r="G8" s="119">
        <f>IF(G7="","",IF($G$7&gt;=G16,"是","否"))</f>
      </c>
      <c r="H8" s="120"/>
      <c r="I8" s="119">
        <f>IF(I7="","",IF($I$7&gt;=I16,"是","否"))</f>
      </c>
      <c r="J8" s="120"/>
    </row>
    <row r="9" spans="2:10" ht="33.75" customHeight="1">
      <c r="B9" s="50" t="s">
        <v>83</v>
      </c>
      <c r="C9" s="119">
        <f>IF($C$7="","",IF($C$7&gt;=C17,"是","否"))</f>
      </c>
      <c r="D9" s="120"/>
      <c r="E9" s="119">
        <f>IF(E8="","",IF($E$7&gt;=E17,"是","否"))</f>
      </c>
      <c r="F9" s="120"/>
      <c r="G9" s="119">
        <f>IF(G8="","",IF($G$7&gt;=G17,"是","否"))</f>
      </c>
      <c r="H9" s="120"/>
      <c r="I9" s="119">
        <f>IF(I8="","",IF($I$7&gt;=I17,"是","否"))</f>
      </c>
      <c r="J9" s="120"/>
    </row>
    <row r="10" spans="2:10" ht="56.25" customHeight="1" thickBot="1">
      <c r="B10" s="46" t="s">
        <v>84</v>
      </c>
      <c r="C10" s="123">
        <f>IF($C$7="","",IF(C7&lt;C16,"非自閉症",IF(AND(C7&gt;=C16,C7&lt;C17),"有可能為疑似自閉症",IF(C7&gt;=C17,"極有可能為疑似自閉症",""))))</f>
      </c>
      <c r="D10" s="124"/>
      <c r="E10" s="124"/>
      <c r="F10" s="124"/>
      <c r="G10" s="125"/>
      <c r="H10" s="125"/>
      <c r="I10" s="125"/>
      <c r="J10" s="125"/>
    </row>
    <row r="14" spans="2:10" ht="33.75" customHeight="1" thickBot="1">
      <c r="B14" s="129" t="s">
        <v>87</v>
      </c>
      <c r="C14" s="130"/>
      <c r="D14" s="130"/>
      <c r="E14" s="130"/>
      <c r="F14" s="130"/>
      <c r="G14" s="130"/>
      <c r="H14" s="130"/>
      <c r="I14" s="130"/>
      <c r="J14" s="130"/>
    </row>
    <row r="15" spans="2:10" ht="33.75" customHeight="1" thickBot="1">
      <c r="B15" s="47"/>
      <c r="C15" s="126" t="s">
        <v>80</v>
      </c>
      <c r="D15" s="127"/>
      <c r="E15" s="128" t="s">
        <v>7</v>
      </c>
      <c r="F15" s="127"/>
      <c r="G15" s="128" t="s">
        <v>8</v>
      </c>
      <c r="H15" s="127"/>
      <c r="I15" s="128" t="s">
        <v>9</v>
      </c>
      <c r="J15" s="127"/>
    </row>
    <row r="16" spans="2:10" ht="33.75" customHeight="1">
      <c r="B16" s="48" t="s">
        <v>85</v>
      </c>
      <c r="C16" s="75">
        <v>104</v>
      </c>
      <c r="D16" s="76" t="s">
        <v>187</v>
      </c>
      <c r="E16" s="77">
        <v>28</v>
      </c>
      <c r="F16" s="76" t="s">
        <v>187</v>
      </c>
      <c r="G16" s="78">
        <v>21</v>
      </c>
      <c r="H16" s="76" t="s">
        <v>187</v>
      </c>
      <c r="I16" s="78">
        <v>26</v>
      </c>
      <c r="J16" s="76" t="s">
        <v>187</v>
      </c>
    </row>
    <row r="17" spans="2:10" ht="33.75" customHeight="1" thickBot="1">
      <c r="B17" s="49" t="s">
        <v>86</v>
      </c>
      <c r="C17" s="79">
        <v>119</v>
      </c>
      <c r="D17" s="80" t="s">
        <v>187</v>
      </c>
      <c r="E17" s="81">
        <v>44</v>
      </c>
      <c r="F17" s="80" t="s">
        <v>187</v>
      </c>
      <c r="G17" s="81">
        <v>35</v>
      </c>
      <c r="H17" s="80" t="s">
        <v>187</v>
      </c>
      <c r="I17" s="81">
        <v>33</v>
      </c>
      <c r="J17" s="80" t="s">
        <v>187</v>
      </c>
    </row>
  </sheetData>
  <sheetProtection password="C7FD" sheet="1" objects="1" scenarios="1" selectLockedCells="1"/>
  <mergeCells count="25">
    <mergeCell ref="I6:J6"/>
    <mergeCell ref="B3:J3"/>
    <mergeCell ref="B4:J4"/>
    <mergeCell ref="B5:J5"/>
    <mergeCell ref="C6:D6"/>
    <mergeCell ref="E6:F6"/>
    <mergeCell ref="G6:H6"/>
    <mergeCell ref="C7:D7"/>
    <mergeCell ref="E7:F7"/>
    <mergeCell ref="G7:H7"/>
    <mergeCell ref="I7:J7"/>
    <mergeCell ref="C10:J10"/>
    <mergeCell ref="C15:D15"/>
    <mergeCell ref="E15:F15"/>
    <mergeCell ref="G15:H15"/>
    <mergeCell ref="I15:J15"/>
    <mergeCell ref="B14:J14"/>
    <mergeCell ref="C8:D8"/>
    <mergeCell ref="E8:F8"/>
    <mergeCell ref="G8:H8"/>
    <mergeCell ref="I8:J8"/>
    <mergeCell ref="C9:D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2015-10-01T03:30:12Z</cp:lastPrinted>
  <dcterms:created xsi:type="dcterms:W3CDTF">2015-09-16T02:15:24Z</dcterms:created>
  <dcterms:modified xsi:type="dcterms:W3CDTF">2016-06-30T02:50:25Z</dcterms:modified>
  <cp:category/>
  <cp:version/>
  <cp:contentType/>
  <cp:contentStatus/>
</cp:coreProperties>
</file>